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cyPannell/Pannell Enterprises Dropbox/Jacy Bapst/Mac (2)/Downloads/"/>
    </mc:Choice>
  </mc:AlternateContent>
  <xr:revisionPtr revIDLastSave="0" documentId="13_ncr:1_{8D794641-0117-AB4B-AAFC-8AEEFBAAB8A0}" xr6:coauthVersionLast="47" xr6:coauthVersionMax="47" xr10:uidLastSave="{00000000-0000-0000-0000-000000000000}"/>
  <bookViews>
    <workbookView xWindow="0" yWindow="500" windowWidth="27400" windowHeight="16180" xr2:uid="{00000000-000D-0000-FFFF-FFFF00000000}"/>
  </bookViews>
  <sheets>
    <sheet name="Jr award app" sheetId="1" r:id="rId1"/>
    <sheet name="points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9" i="1" l="1"/>
  <c r="J59" i="1"/>
  <c r="H59" i="1"/>
  <c r="F59" i="1"/>
  <c r="D59" i="1"/>
  <c r="L58" i="1"/>
  <c r="J58" i="1"/>
  <c r="H58" i="1"/>
  <c r="F58" i="1"/>
  <c r="D58" i="1"/>
  <c r="L57" i="1"/>
  <c r="J57" i="1"/>
  <c r="H57" i="1"/>
  <c r="F57" i="1"/>
  <c r="D57" i="1"/>
  <c r="L56" i="1"/>
  <c r="J56" i="1"/>
  <c r="H56" i="1"/>
  <c r="F56" i="1"/>
  <c r="D56" i="1"/>
  <c r="L55" i="1"/>
  <c r="J55" i="1"/>
  <c r="H55" i="1"/>
  <c r="F55" i="1"/>
  <c r="D55" i="1"/>
  <c r="L54" i="1"/>
  <c r="J54" i="1"/>
  <c r="H54" i="1"/>
  <c r="F54" i="1"/>
  <c r="D54" i="1"/>
  <c r="L53" i="1"/>
  <c r="J53" i="1"/>
  <c r="H53" i="1"/>
  <c r="F53" i="1"/>
  <c r="D53" i="1"/>
  <c r="L52" i="1"/>
  <c r="J52" i="1"/>
  <c r="H52" i="1"/>
  <c r="F52" i="1"/>
  <c r="D52" i="1"/>
  <c r="L51" i="1"/>
  <c r="J51" i="1"/>
  <c r="H51" i="1"/>
  <c r="F51" i="1"/>
  <c r="D51" i="1"/>
  <c r="L50" i="1"/>
  <c r="J50" i="1"/>
  <c r="H50" i="1"/>
  <c r="F50" i="1"/>
  <c r="D50" i="1"/>
  <c r="L49" i="1"/>
  <c r="J49" i="1"/>
  <c r="H49" i="1"/>
  <c r="F49" i="1"/>
  <c r="D49" i="1"/>
  <c r="L48" i="1"/>
  <c r="J48" i="1"/>
  <c r="H48" i="1"/>
  <c r="F48" i="1"/>
  <c r="D48" i="1"/>
  <c r="L47" i="1"/>
  <c r="J47" i="1"/>
  <c r="H47" i="1"/>
  <c r="F47" i="1"/>
  <c r="D47" i="1"/>
  <c r="L46" i="1"/>
  <c r="J46" i="1"/>
  <c r="H46" i="1"/>
  <c r="F46" i="1"/>
  <c r="D46" i="1"/>
  <c r="L45" i="1"/>
  <c r="J45" i="1"/>
  <c r="J63" i="1"/>
  <c r="H45" i="1"/>
  <c r="F45" i="1"/>
  <c r="D45" i="1"/>
  <c r="D63" i="1" s="1"/>
  <c r="L64" i="1" s="1"/>
  <c r="L44" i="1"/>
  <c r="J44" i="1"/>
  <c r="H44" i="1"/>
  <c r="F44" i="1"/>
  <c r="D44" i="1"/>
  <c r="L43" i="1"/>
  <c r="J43" i="1"/>
  <c r="H43" i="1"/>
  <c r="F43" i="1"/>
  <c r="D43" i="1"/>
  <c r="L42" i="1"/>
  <c r="J42" i="1"/>
  <c r="H42" i="1"/>
  <c r="H63" i="1"/>
  <c r="F42" i="1"/>
  <c r="D42" i="1"/>
  <c r="L41" i="1"/>
  <c r="L63" i="1"/>
  <c r="J41" i="1"/>
  <c r="H41" i="1"/>
  <c r="F41" i="1"/>
  <c r="F63" i="1"/>
  <c r="D41" i="1"/>
  <c r="L61" i="1"/>
  <c r="J61" i="1"/>
  <c r="H61" i="1"/>
  <c r="F61" i="1"/>
  <c r="D61" i="1"/>
  <c r="L60" i="1"/>
  <c r="J60" i="1"/>
  <c r="H60" i="1"/>
  <c r="F60" i="1"/>
  <c r="D60" i="1"/>
</calcChain>
</file>

<file path=xl/sharedStrings.xml><?xml version="1.0" encoding="utf-8"?>
<sst xmlns="http://schemas.openxmlformats.org/spreadsheetml/2006/main" count="91" uniqueCount="75">
  <si>
    <t>County Fair</t>
  </si>
  <si>
    <t>Jackpot #1</t>
  </si>
  <si>
    <t>Jackpot #2</t>
  </si>
  <si>
    <t>Eastern Ohio District</t>
  </si>
  <si>
    <t>Blackswamp District</t>
  </si>
  <si>
    <t>North Central District</t>
  </si>
  <si>
    <t>Heart of Ohio District</t>
  </si>
  <si>
    <t>West Central District</t>
  </si>
  <si>
    <t>Ohio Beef Expo Jr. Show</t>
  </si>
  <si>
    <t>Ohio State Fair Jr. Show</t>
  </si>
  <si>
    <t>Ohio Preview Jr. Show</t>
  </si>
  <si>
    <t>National Jr. Angus Show</t>
  </si>
  <si>
    <t>Eastern Regional</t>
  </si>
  <si>
    <t>other National Show</t>
  </si>
  <si>
    <t>Ohio State Fair showmanship</t>
  </si>
  <si>
    <t>Ohio Preview Showmanship</t>
  </si>
  <si>
    <t>Eastern Regional Showmanship</t>
  </si>
  <si>
    <t>National Jr. Angus Showmanship</t>
  </si>
  <si>
    <t>Animal #1</t>
  </si>
  <si>
    <t>Animal #2</t>
  </si>
  <si>
    <t>Animal #3</t>
  </si>
  <si>
    <t>Animal #4</t>
  </si>
  <si>
    <t>Animal #5</t>
  </si>
  <si>
    <t>Grand Champion</t>
  </si>
  <si>
    <t>Res. Grand Champion</t>
  </si>
  <si>
    <t>Division Champion</t>
  </si>
  <si>
    <t>Res. Division Champion</t>
  </si>
  <si>
    <t>Class Winner</t>
  </si>
  <si>
    <t>2nd Place</t>
  </si>
  <si>
    <t>Ind. Co. Fairs</t>
  </si>
  <si>
    <t>All District Shows</t>
  </si>
  <si>
    <t>Jackpot</t>
  </si>
  <si>
    <t>Expo State Fair Shows</t>
  </si>
  <si>
    <t>Preview</t>
  </si>
  <si>
    <t>National Shows</t>
  </si>
  <si>
    <t>NJAA</t>
  </si>
  <si>
    <t>Bred &amp; Owned?</t>
  </si>
  <si>
    <t>Name:</t>
  </si>
  <si>
    <t>Address:</t>
  </si>
  <si>
    <t>Birth Date</t>
  </si>
  <si>
    <t>Animal Information (list those for which there are points recorded)</t>
  </si>
  <si>
    <t>Animal Name</t>
  </si>
  <si>
    <t>Sex</t>
  </si>
  <si>
    <t>AAA Jr. Member Code</t>
  </si>
  <si>
    <t>Date Calved</t>
  </si>
  <si>
    <t>Reg. #</t>
  </si>
  <si>
    <t>1st Place</t>
  </si>
  <si>
    <t>3rd Place</t>
  </si>
  <si>
    <t>4th Place</t>
  </si>
  <si>
    <t>5th Place</t>
  </si>
  <si>
    <t>Showmanship</t>
  </si>
  <si>
    <t>Placings</t>
  </si>
  <si>
    <t>Ohio St. Fair</t>
  </si>
  <si>
    <t>Regional</t>
  </si>
  <si>
    <t>Co. Fair</t>
  </si>
  <si>
    <t>District</t>
  </si>
  <si>
    <t>Totals for each animal:</t>
  </si>
  <si>
    <t>with the corresponding animal.  The yellow sections are the only cells to be filled in.  If you have</t>
  </si>
  <si>
    <t xml:space="preserve">                  Ohio Angus Association Junior Silver Show Award</t>
  </si>
  <si>
    <t>County Fair Showmanship</t>
  </si>
  <si>
    <t>District Showmanship</t>
  </si>
  <si>
    <t>Instructions / Rules</t>
  </si>
  <si>
    <t>* Please fill in all yellow cells as appropriate.  If you do not have a value to fill in please leave it blank rather than using a "0"</t>
  </si>
  <si>
    <t xml:space="preserve">* Awards Committee will total scores of all animals to determine winners.  </t>
  </si>
  <si>
    <t>* An animal may only receive one set of points from any give show, points are not cumulative at that show.</t>
  </si>
  <si>
    <t xml:space="preserve">     (for example, if animal 1 received grand champion, it will only receive grand champion points, not division or class winner points</t>
  </si>
  <si>
    <r>
      <t xml:space="preserve">* </t>
    </r>
    <r>
      <rPr>
        <sz val="12"/>
        <color indexed="8"/>
        <rFont val="Times New Roman"/>
        <family val="1"/>
      </rPr>
      <t>Bred &amp; owned heifers, bulls, and cow/calf pairs, as well as owned heifers and registered Angus steers are eligible</t>
    </r>
  </si>
  <si>
    <t>* Please use the following code to complete the scoring point system.  Make sure you correctly mark the event</t>
  </si>
  <si>
    <t>more than 5 animals, please use 2 forms.  Simply fill in the appropriate yellow cell with a number 1-6 or 1-5 for showmanship</t>
  </si>
  <si>
    <t>from the boxes below to represent that particular show placing.  The corresponding point value will automatically fill in.</t>
  </si>
  <si>
    <t>Only 2 animals per show may be used, so if you showed more than 2, use your highest placing 2 animals for that show.</t>
  </si>
  <si>
    <t>If you are sending hard copy, simply fill in the number from chart and committee will tabulate your score.</t>
  </si>
  <si>
    <t>total score:</t>
  </si>
  <si>
    <t>* All shows must be Jr. shows in 2021!  Any county fair Jr show and any BEST or other jackpot show may be used - please fill in show name</t>
  </si>
  <si>
    <t>* Applications must be returned to Ohio Angus Association Secretary by January 10,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</si>
</sst>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22"/>
      <color indexed="8"/>
      <name val="Times New Roman"/>
      <family val="1"/>
    </font>
    <font>
      <sz val="8"/>
      <name val="Calibri"/>
      <family val="2"/>
    </font>
    <font>
      <b/>
      <sz val="12"/>
      <color indexed="8"/>
      <name val="Times New Roman"/>
      <family val="1"/>
    </font>
    <font>
      <sz val="12"/>
      <color indexed="9"/>
      <name val="Times New Roman"/>
      <family val="1"/>
    </font>
    <font>
      <b/>
      <u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4" fillId="0" borderId="0" xfId="0" applyFont="1" applyAlignment="1">
      <alignment horizontal="right"/>
    </xf>
    <xf numFmtId="0" fontId="6" fillId="0" borderId="0" xfId="0" applyFont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2" xfId="0" applyFont="1" applyBorder="1"/>
    <xf numFmtId="0" fontId="1" fillId="2" borderId="1" xfId="0" applyFont="1" applyFill="1" applyBorder="1" applyAlignment="1" applyProtection="1">
      <alignment horizontal="left"/>
      <protection locked="0"/>
    </xf>
    <xf numFmtId="0" fontId="5" fillId="3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7620</xdr:rowOff>
    </xdr:from>
    <xdr:to>
      <xdr:col>1</xdr:col>
      <xdr:colOff>845820</xdr:colOff>
      <xdr:row>1</xdr:row>
      <xdr:rowOff>182880</xdr:rowOff>
    </xdr:to>
    <xdr:pic>
      <xdr:nvPicPr>
        <xdr:cNvPr id="1049" name="Picture 1" descr="Ohio Angus Assn logo">
          <a:extLst>
            <a:ext uri="{FF2B5EF4-FFF2-40B4-BE49-F238E27FC236}">
              <a16:creationId xmlns:a16="http://schemas.microsoft.com/office/drawing/2014/main" id="{9731E7D7-6329-168B-A4E5-36BB7C053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7620"/>
          <a:ext cx="162306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/Angus%20documents/Juniors/Silver_Show_award_app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ward app"/>
      <sheetName val="points"/>
      <sheetName val="Sheet3"/>
    </sheetNames>
    <sheetDataSet>
      <sheetData sheetId="0"/>
      <sheetData sheetId="1">
        <row r="2"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</row>
        <row r="3">
          <cell r="B3">
            <v>1</v>
          </cell>
          <cell r="C3">
            <v>100</v>
          </cell>
          <cell r="D3">
            <v>150</v>
          </cell>
          <cell r="E3">
            <v>175</v>
          </cell>
          <cell r="F3">
            <v>200</v>
          </cell>
          <cell r="G3">
            <v>250</v>
          </cell>
          <cell r="H3">
            <v>500</v>
          </cell>
          <cell r="I3">
            <v>1000</v>
          </cell>
        </row>
        <row r="4">
          <cell r="B4">
            <v>2</v>
          </cell>
          <cell r="C4">
            <v>75</v>
          </cell>
          <cell r="D4">
            <v>125</v>
          </cell>
          <cell r="E4">
            <v>150</v>
          </cell>
          <cell r="F4">
            <v>175</v>
          </cell>
          <cell r="G4">
            <v>200</v>
          </cell>
          <cell r="H4">
            <v>400</v>
          </cell>
          <cell r="I4">
            <v>800</v>
          </cell>
        </row>
        <row r="5">
          <cell r="B5">
            <v>3</v>
          </cell>
          <cell r="C5">
            <v>0</v>
          </cell>
          <cell r="D5">
            <v>0</v>
          </cell>
          <cell r="E5">
            <v>0</v>
          </cell>
          <cell r="F5">
            <v>125</v>
          </cell>
          <cell r="G5">
            <v>150</v>
          </cell>
          <cell r="H5">
            <v>300</v>
          </cell>
          <cell r="I5">
            <v>600</v>
          </cell>
        </row>
        <row r="6">
          <cell r="B6">
            <v>4</v>
          </cell>
          <cell r="C6">
            <v>0</v>
          </cell>
          <cell r="D6">
            <v>0</v>
          </cell>
          <cell r="E6">
            <v>0</v>
          </cell>
          <cell r="F6">
            <v>100</v>
          </cell>
          <cell r="G6">
            <v>125</v>
          </cell>
          <cell r="H6">
            <v>250</v>
          </cell>
          <cell r="I6">
            <v>550</v>
          </cell>
        </row>
        <row r="7">
          <cell r="B7">
            <v>5</v>
          </cell>
          <cell r="C7">
            <v>25</v>
          </cell>
          <cell r="D7">
            <v>50</v>
          </cell>
          <cell r="E7">
            <v>75</v>
          </cell>
          <cell r="F7">
            <v>75</v>
          </cell>
          <cell r="G7">
            <v>100</v>
          </cell>
          <cell r="H7">
            <v>200</v>
          </cell>
          <cell r="I7">
            <v>400</v>
          </cell>
        </row>
        <row r="8">
          <cell r="B8">
            <v>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50</v>
          </cell>
          <cell r="H8">
            <v>100</v>
          </cell>
          <cell r="I8">
            <v>200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>
            <v>1</v>
          </cell>
          <cell r="C14">
            <v>100</v>
          </cell>
          <cell r="D14">
            <v>150</v>
          </cell>
          <cell r="E14">
            <v>250</v>
          </cell>
          <cell r="F14">
            <v>500</v>
          </cell>
          <cell r="G14">
            <v>100</v>
          </cell>
          <cell r="H14">
            <v>100</v>
          </cell>
        </row>
        <row r="15">
          <cell r="B15">
            <v>2</v>
          </cell>
          <cell r="C15">
            <v>80</v>
          </cell>
          <cell r="D15">
            <v>120</v>
          </cell>
          <cell r="E15">
            <v>225</v>
          </cell>
          <cell r="F15">
            <v>450</v>
          </cell>
          <cell r="G15">
            <v>80</v>
          </cell>
          <cell r="H15">
            <v>80</v>
          </cell>
        </row>
        <row r="16">
          <cell r="B16">
            <v>3</v>
          </cell>
          <cell r="C16">
            <v>60</v>
          </cell>
          <cell r="D16">
            <v>90</v>
          </cell>
          <cell r="E16">
            <v>200</v>
          </cell>
          <cell r="F16">
            <v>400</v>
          </cell>
          <cell r="G16">
            <v>60</v>
          </cell>
          <cell r="H16">
            <v>60</v>
          </cell>
        </row>
        <row r="17">
          <cell r="B17">
            <v>4</v>
          </cell>
          <cell r="C17">
            <v>40</v>
          </cell>
          <cell r="D17">
            <v>60</v>
          </cell>
          <cell r="E17">
            <v>175</v>
          </cell>
          <cell r="F17">
            <v>350</v>
          </cell>
          <cell r="G17">
            <v>40</v>
          </cell>
          <cell r="H17">
            <v>40</v>
          </cell>
        </row>
        <row r="18">
          <cell r="B18">
            <v>5</v>
          </cell>
          <cell r="C18">
            <v>20</v>
          </cell>
          <cell r="D18">
            <v>30</v>
          </cell>
          <cell r="E18">
            <v>150</v>
          </cell>
          <cell r="F18">
            <v>300</v>
          </cell>
          <cell r="G18">
            <v>20</v>
          </cell>
          <cell r="H18">
            <v>20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topLeftCell="A34" workbookViewId="0">
      <selection activeCell="A43" sqref="A43"/>
    </sheetView>
  </sheetViews>
  <sheetFormatPr baseColWidth="10" defaultColWidth="9.1640625" defaultRowHeight="16" x14ac:dyDescent="0.2"/>
  <cols>
    <col min="1" max="1" width="11.5" style="2" customWidth="1"/>
    <col min="2" max="2" width="30.5" style="2" bestFit="1" customWidth="1"/>
    <col min="3" max="3" width="7.1640625" style="2" customWidth="1"/>
    <col min="4" max="4" width="5.5" style="2" customWidth="1"/>
    <col min="5" max="5" width="7" style="2" customWidth="1"/>
    <col min="6" max="6" width="5.5" style="2" customWidth="1"/>
    <col min="7" max="7" width="7" style="2" customWidth="1"/>
    <col min="8" max="8" width="6.33203125" style="2" customWidth="1"/>
    <col min="9" max="9" width="6.5" style="2" customWidth="1"/>
    <col min="10" max="10" width="5.83203125" style="2" customWidth="1"/>
    <col min="11" max="11" width="7.6640625" style="2" customWidth="1"/>
    <col min="12" max="12" width="6.33203125" style="2" customWidth="1"/>
    <col min="13" max="16384" width="9.1640625" style="2"/>
  </cols>
  <sheetData>
    <row r="1" spans="1:11" ht="28" x14ac:dyDescent="0.3">
      <c r="B1" s="3" t="s">
        <v>58</v>
      </c>
    </row>
    <row r="4" spans="1:11" x14ac:dyDescent="0.2">
      <c r="A4" s="4" t="s">
        <v>37</v>
      </c>
      <c r="B4" s="13"/>
      <c r="C4" s="13"/>
      <c r="D4" s="13"/>
      <c r="E4" s="13"/>
      <c r="F4" s="13"/>
      <c r="G4" s="13"/>
      <c r="H4" s="13"/>
      <c r="I4" s="13"/>
      <c r="J4" s="13"/>
      <c r="K4" s="13"/>
    </row>
    <row r="6" spans="1:11" x14ac:dyDescent="0.2">
      <c r="A6" s="4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8" spans="1:11" x14ac:dyDescent="0.2">
      <c r="A8" s="4" t="s">
        <v>39</v>
      </c>
      <c r="B8" s="11"/>
      <c r="E8" s="4" t="s">
        <v>43</v>
      </c>
      <c r="I8" s="13"/>
      <c r="J8" s="13"/>
      <c r="K8" s="13"/>
    </row>
    <row r="10" spans="1:11" x14ac:dyDescent="0.2">
      <c r="A10" s="4" t="s">
        <v>40</v>
      </c>
    </row>
    <row r="11" spans="1:11" x14ac:dyDescent="0.2">
      <c r="B11" s="15" t="s">
        <v>41</v>
      </c>
      <c r="C11" s="15"/>
      <c r="D11" s="4" t="s">
        <v>42</v>
      </c>
      <c r="E11" s="15" t="s">
        <v>45</v>
      </c>
      <c r="F11" s="15"/>
      <c r="G11" s="4" t="s">
        <v>44</v>
      </c>
      <c r="I11" s="4" t="s">
        <v>36</v>
      </c>
    </row>
    <row r="12" spans="1:11" x14ac:dyDescent="0.2">
      <c r="A12" s="4">
        <v>1</v>
      </c>
      <c r="B12" s="13"/>
      <c r="C12" s="13"/>
      <c r="D12" s="10"/>
      <c r="E12" s="13"/>
      <c r="F12" s="13"/>
      <c r="G12" s="13"/>
      <c r="H12" s="13"/>
      <c r="I12" s="10"/>
    </row>
    <row r="13" spans="1:11" x14ac:dyDescent="0.2">
      <c r="A13" s="4">
        <v>2</v>
      </c>
      <c r="B13" s="13"/>
      <c r="C13" s="13"/>
      <c r="D13" s="10"/>
      <c r="E13" s="13"/>
      <c r="F13" s="13"/>
      <c r="G13" s="13"/>
      <c r="H13" s="13"/>
      <c r="I13" s="10"/>
    </row>
    <row r="14" spans="1:11" x14ac:dyDescent="0.2">
      <c r="A14" s="4">
        <v>3</v>
      </c>
      <c r="B14" s="13"/>
      <c r="C14" s="13"/>
      <c r="D14" s="10"/>
      <c r="E14" s="13"/>
      <c r="F14" s="13"/>
      <c r="G14" s="13"/>
      <c r="H14" s="13"/>
      <c r="I14" s="10"/>
    </row>
    <row r="15" spans="1:11" x14ac:dyDescent="0.2">
      <c r="A15" s="4">
        <v>4</v>
      </c>
      <c r="B15" s="13"/>
      <c r="C15" s="13"/>
      <c r="D15" s="10"/>
      <c r="E15" s="13"/>
      <c r="F15" s="13"/>
      <c r="G15" s="13"/>
      <c r="H15" s="13"/>
      <c r="I15" s="10"/>
    </row>
    <row r="16" spans="1:11" x14ac:dyDescent="0.2">
      <c r="A16" s="4">
        <v>5</v>
      </c>
      <c r="B16" s="13"/>
      <c r="C16" s="13"/>
      <c r="D16" s="10"/>
      <c r="E16" s="13"/>
      <c r="F16" s="13"/>
      <c r="G16" s="13"/>
      <c r="H16" s="13"/>
      <c r="I16" s="10"/>
    </row>
    <row r="17" spans="1:8" x14ac:dyDescent="0.2">
      <c r="A17" s="4"/>
      <c r="B17" s="5"/>
      <c r="C17" s="5"/>
      <c r="E17" s="5"/>
      <c r="F17" s="5"/>
      <c r="G17" s="5"/>
      <c r="H17" s="5"/>
    </row>
    <row r="18" spans="1:8" x14ac:dyDescent="0.2">
      <c r="A18" s="9" t="s">
        <v>61</v>
      </c>
    </row>
    <row r="19" spans="1:8" x14ac:dyDescent="0.2">
      <c r="A19" s="2" t="s">
        <v>62</v>
      </c>
    </row>
    <row r="20" spans="1:8" x14ac:dyDescent="0.2">
      <c r="A20" s="2" t="s">
        <v>63</v>
      </c>
    </row>
    <row r="21" spans="1:8" x14ac:dyDescent="0.2">
      <c r="A21" s="2" t="s">
        <v>64</v>
      </c>
    </row>
    <row r="22" spans="1:8" x14ac:dyDescent="0.2">
      <c r="A22" s="2" t="s">
        <v>65</v>
      </c>
    </row>
    <row r="23" spans="1:8" x14ac:dyDescent="0.2">
      <c r="A23" s="4" t="s">
        <v>66</v>
      </c>
      <c r="B23" s="5"/>
      <c r="C23" s="5"/>
      <c r="E23" s="5"/>
      <c r="F23" s="5"/>
      <c r="G23" s="5"/>
      <c r="H23" s="5"/>
    </row>
    <row r="24" spans="1:8" x14ac:dyDescent="0.2">
      <c r="A24" s="2" t="s">
        <v>73</v>
      </c>
      <c r="B24" s="5"/>
      <c r="C24" s="5"/>
      <c r="E24" s="5"/>
      <c r="F24" s="5"/>
      <c r="G24" s="5"/>
      <c r="H24" s="5"/>
    </row>
    <row r="25" spans="1:8" x14ac:dyDescent="0.2">
      <c r="A25" s="4" t="s">
        <v>67</v>
      </c>
      <c r="B25" s="5"/>
      <c r="C25" s="5"/>
      <c r="E25" s="5"/>
      <c r="F25" s="5"/>
      <c r="G25" s="5"/>
      <c r="H25" s="5"/>
    </row>
    <row r="26" spans="1:8" x14ac:dyDescent="0.2">
      <c r="A26" s="4" t="s">
        <v>57</v>
      </c>
      <c r="B26" s="5"/>
      <c r="C26" s="5"/>
      <c r="E26" s="5"/>
      <c r="F26" s="5"/>
      <c r="G26" s="5"/>
      <c r="H26" s="5"/>
    </row>
    <row r="27" spans="1:8" x14ac:dyDescent="0.2">
      <c r="A27" s="4" t="s">
        <v>68</v>
      </c>
      <c r="B27" s="5"/>
      <c r="C27" s="5"/>
      <c r="E27" s="5"/>
      <c r="F27" s="5"/>
      <c r="G27" s="5"/>
      <c r="H27" s="5"/>
    </row>
    <row r="28" spans="1:8" x14ac:dyDescent="0.2">
      <c r="A28" s="4" t="s">
        <v>69</v>
      </c>
    </row>
    <row r="29" spans="1:8" x14ac:dyDescent="0.2">
      <c r="A29" s="4" t="s">
        <v>71</v>
      </c>
    </row>
    <row r="30" spans="1:8" x14ac:dyDescent="0.2">
      <c r="A30" s="4" t="s">
        <v>70</v>
      </c>
    </row>
    <row r="31" spans="1:8" x14ac:dyDescent="0.2">
      <c r="A31" s="4" t="s">
        <v>74</v>
      </c>
    </row>
    <row r="32" spans="1:8" x14ac:dyDescent="0.2">
      <c r="B32" s="20" t="s">
        <v>51</v>
      </c>
      <c r="C32" s="21"/>
      <c r="E32" s="14" t="s">
        <v>50</v>
      </c>
      <c r="F32" s="14"/>
      <c r="G32" s="14"/>
      <c r="H32" s="14"/>
    </row>
    <row r="33" spans="1:12" x14ac:dyDescent="0.2">
      <c r="B33" s="7" t="s">
        <v>23</v>
      </c>
      <c r="C33" s="6">
        <v>1</v>
      </c>
      <c r="E33" s="22" t="s">
        <v>46</v>
      </c>
      <c r="F33" s="22"/>
      <c r="G33" s="22"/>
      <c r="H33" s="6">
        <v>1</v>
      </c>
    </row>
    <row r="34" spans="1:12" x14ac:dyDescent="0.2">
      <c r="B34" s="7" t="s">
        <v>24</v>
      </c>
      <c r="C34" s="6">
        <v>2</v>
      </c>
      <c r="E34" s="17" t="s">
        <v>28</v>
      </c>
      <c r="F34" s="18"/>
      <c r="G34" s="19"/>
      <c r="H34" s="6">
        <v>2</v>
      </c>
    </row>
    <row r="35" spans="1:12" x14ac:dyDescent="0.2">
      <c r="B35" s="7" t="s">
        <v>25</v>
      </c>
      <c r="C35" s="6">
        <v>3</v>
      </c>
      <c r="E35" s="17" t="s">
        <v>47</v>
      </c>
      <c r="F35" s="18"/>
      <c r="G35" s="19"/>
      <c r="H35" s="6">
        <v>3</v>
      </c>
    </row>
    <row r="36" spans="1:12" x14ac:dyDescent="0.2">
      <c r="A36" s="4"/>
      <c r="B36" s="7" t="s">
        <v>26</v>
      </c>
      <c r="C36" s="6">
        <v>4</v>
      </c>
      <c r="E36" s="17" t="s">
        <v>48</v>
      </c>
      <c r="F36" s="18"/>
      <c r="G36" s="19"/>
      <c r="H36" s="6">
        <v>4</v>
      </c>
    </row>
    <row r="37" spans="1:12" x14ac:dyDescent="0.2">
      <c r="A37" s="4"/>
      <c r="B37" s="7" t="s">
        <v>27</v>
      </c>
      <c r="C37" s="6">
        <v>5</v>
      </c>
      <c r="E37" s="17" t="s">
        <v>49</v>
      </c>
      <c r="F37" s="18"/>
      <c r="G37" s="19"/>
      <c r="H37" s="6">
        <v>5</v>
      </c>
    </row>
    <row r="38" spans="1:12" x14ac:dyDescent="0.2">
      <c r="A38" s="4"/>
      <c r="B38" s="7" t="s">
        <v>28</v>
      </c>
      <c r="C38" s="6">
        <v>6</v>
      </c>
      <c r="E38" s="5"/>
      <c r="F38" s="5"/>
      <c r="G38" s="5"/>
      <c r="H38" s="5"/>
    </row>
    <row r="39" spans="1:12" x14ac:dyDescent="0.2">
      <c r="A39" s="4"/>
      <c r="B39" s="5"/>
      <c r="C39" s="5"/>
      <c r="E39" s="5"/>
      <c r="F39" s="5"/>
      <c r="G39" s="5"/>
      <c r="H39" s="5"/>
    </row>
    <row r="40" spans="1:12" x14ac:dyDescent="0.2">
      <c r="C40" s="16" t="s">
        <v>18</v>
      </c>
      <c r="D40" s="16"/>
      <c r="E40" s="16" t="s">
        <v>19</v>
      </c>
      <c r="F40" s="16"/>
      <c r="G40" s="16" t="s">
        <v>20</v>
      </c>
      <c r="H40" s="16"/>
      <c r="I40" s="16" t="s">
        <v>21</v>
      </c>
      <c r="J40" s="16"/>
      <c r="K40" s="16" t="s">
        <v>22</v>
      </c>
      <c r="L40" s="16"/>
    </row>
    <row r="41" spans="1:12" x14ac:dyDescent="0.2">
      <c r="A41" s="10"/>
      <c r="B41" s="7" t="s">
        <v>0</v>
      </c>
      <c r="C41" s="10"/>
      <c r="D41" s="7">
        <f>VLOOKUP(C41,[1]points!$B$2:$I$8,2)</f>
        <v>0</v>
      </c>
      <c r="E41" s="10"/>
      <c r="F41" s="7">
        <f>VLOOKUP(E41,[1]points!$B$2:$I$8,2)</f>
        <v>0</v>
      </c>
      <c r="G41" s="10"/>
      <c r="H41" s="7">
        <f>VLOOKUP(G41,[1]points!$B$2:$I$8,2)</f>
        <v>0</v>
      </c>
      <c r="I41" s="10"/>
      <c r="J41" s="7">
        <f>VLOOKUP(I41,[1]points!$B$2:$I$8,2)</f>
        <v>0</v>
      </c>
      <c r="K41" s="10"/>
      <c r="L41" s="7">
        <f>VLOOKUP(K41,[1]points!$B$2:$I$8,2)</f>
        <v>0</v>
      </c>
    </row>
    <row r="42" spans="1:12" x14ac:dyDescent="0.2">
      <c r="A42" s="10"/>
      <c r="B42" s="7" t="s">
        <v>1</v>
      </c>
      <c r="C42" s="10"/>
      <c r="D42" s="7">
        <f>VLOOKUP(C42,[1]points!$B$2:$I$8,4)</f>
        <v>0</v>
      </c>
      <c r="E42" s="10"/>
      <c r="F42" s="7">
        <f>VLOOKUP(E42,[1]points!$B$2:$I$8,4)</f>
        <v>0</v>
      </c>
      <c r="G42" s="10"/>
      <c r="H42" s="7">
        <f>VLOOKUP(G42,[1]points!$B$2:$I$8,4)</f>
        <v>0</v>
      </c>
      <c r="I42" s="10"/>
      <c r="J42" s="7">
        <f>VLOOKUP(I42,[1]points!$B$2:$I$8,4)</f>
        <v>0</v>
      </c>
      <c r="K42" s="10"/>
      <c r="L42" s="7">
        <f>VLOOKUP(K42,[1]points!$B$2:$I$8,4)</f>
        <v>0</v>
      </c>
    </row>
    <row r="43" spans="1:12" x14ac:dyDescent="0.2">
      <c r="A43" s="10"/>
      <c r="B43" s="7" t="s">
        <v>2</v>
      </c>
      <c r="C43" s="10"/>
      <c r="D43" s="7">
        <f>VLOOKUP(C43,[1]points!$B$2:$I$8,4)</f>
        <v>0</v>
      </c>
      <c r="E43" s="10"/>
      <c r="F43" s="7">
        <f>VLOOKUP(E43,[1]points!$B$2:$I$8,4)</f>
        <v>0</v>
      </c>
      <c r="G43" s="10"/>
      <c r="H43" s="7">
        <f>VLOOKUP(G43,[1]points!$B$2:$I$8,4)</f>
        <v>0</v>
      </c>
      <c r="I43" s="10"/>
      <c r="J43" s="7">
        <f>VLOOKUP(I43,[1]points!$B$2:$I$8,4)</f>
        <v>0</v>
      </c>
      <c r="K43" s="10"/>
      <c r="L43" s="7">
        <f>VLOOKUP(K43,[1]points!$B$2:$I$8,4)</f>
        <v>0</v>
      </c>
    </row>
    <row r="44" spans="1:12" x14ac:dyDescent="0.2">
      <c r="B44" s="12" t="s">
        <v>3</v>
      </c>
      <c r="C44" s="10"/>
      <c r="D44" s="7">
        <f>VLOOKUP(C44,[1]points!$B$2:$I$8,3)</f>
        <v>0</v>
      </c>
      <c r="E44" s="10"/>
      <c r="F44" s="7">
        <f>VLOOKUP(E44,[1]points!$B$2:$I$8,3)</f>
        <v>0</v>
      </c>
      <c r="G44" s="10"/>
      <c r="H44" s="7">
        <f>VLOOKUP(G44,[1]points!$B$2:$I$8,3)</f>
        <v>0</v>
      </c>
      <c r="I44" s="10"/>
      <c r="J44" s="7">
        <f>VLOOKUP(I44,[1]points!$B$2:$I$8,3)</f>
        <v>0</v>
      </c>
      <c r="K44" s="10"/>
      <c r="L44" s="7">
        <f>VLOOKUP(K44,[1]points!$B$2:$I$8,3)</f>
        <v>0</v>
      </c>
    </row>
    <row r="45" spans="1:12" x14ac:dyDescent="0.2">
      <c r="B45" s="12" t="s">
        <v>4</v>
      </c>
      <c r="C45" s="10"/>
      <c r="D45" s="7">
        <f>VLOOKUP(C45,[1]points!$B$2:$I$8,3)</f>
        <v>0</v>
      </c>
      <c r="E45" s="10"/>
      <c r="F45" s="7">
        <f>VLOOKUP(E45,[1]points!$B$2:$I$8,3)</f>
        <v>0</v>
      </c>
      <c r="G45" s="10"/>
      <c r="H45" s="7">
        <f>VLOOKUP(G45,[1]points!$B$2:$I$8,3)</f>
        <v>0</v>
      </c>
      <c r="I45" s="10"/>
      <c r="J45" s="7">
        <f>VLOOKUP(I45,[1]points!$B$2:$I$8,3)</f>
        <v>0</v>
      </c>
      <c r="K45" s="10"/>
      <c r="L45" s="7">
        <f>VLOOKUP(K45,[1]points!$B$2:$I$8,3)</f>
        <v>0</v>
      </c>
    </row>
    <row r="46" spans="1:12" x14ac:dyDescent="0.2">
      <c r="B46" s="12" t="s">
        <v>5</v>
      </c>
      <c r="C46" s="10"/>
      <c r="D46" s="7">
        <f>VLOOKUP(C46,[1]points!$B$2:$I$8,3)</f>
        <v>0</v>
      </c>
      <c r="E46" s="10"/>
      <c r="F46" s="7">
        <f>VLOOKUP(E46,[1]points!$B$2:$I$8,3)</f>
        <v>0</v>
      </c>
      <c r="G46" s="10"/>
      <c r="H46" s="7">
        <f>VLOOKUP(G46,[1]points!$B$2:$I$8,3)</f>
        <v>0</v>
      </c>
      <c r="I46" s="10"/>
      <c r="J46" s="7">
        <f>VLOOKUP(I46,[1]points!$B$2:$I$8,3)</f>
        <v>0</v>
      </c>
      <c r="K46" s="10"/>
      <c r="L46" s="7">
        <f>VLOOKUP(K46,[1]points!$B$2:$I$8,3)</f>
        <v>0</v>
      </c>
    </row>
    <row r="47" spans="1:12" x14ac:dyDescent="0.2">
      <c r="B47" s="12" t="s">
        <v>6</v>
      </c>
      <c r="C47" s="10"/>
      <c r="D47" s="7">
        <f>VLOOKUP(C47,[1]points!$B$2:$I$8,3)</f>
        <v>0</v>
      </c>
      <c r="E47" s="10"/>
      <c r="F47" s="7">
        <f>VLOOKUP(E47,[1]points!$B$2:$I$8,3)</f>
        <v>0</v>
      </c>
      <c r="G47" s="10"/>
      <c r="H47" s="7">
        <f>VLOOKUP(G47,[1]points!$B$2:$I$8,3)</f>
        <v>0</v>
      </c>
      <c r="I47" s="10"/>
      <c r="J47" s="7">
        <f>VLOOKUP(I47,[1]points!$B$2:$I$8,3)</f>
        <v>0</v>
      </c>
      <c r="K47" s="10"/>
      <c r="L47" s="7">
        <f>VLOOKUP(K47,[1]points!$B$2:$I$8,3)</f>
        <v>0</v>
      </c>
    </row>
    <row r="48" spans="1:12" x14ac:dyDescent="0.2">
      <c r="B48" s="12" t="s">
        <v>7</v>
      </c>
      <c r="C48" s="10"/>
      <c r="D48" s="7">
        <f>VLOOKUP(C48,[1]points!$B$2:$I$8,3)</f>
        <v>0</v>
      </c>
      <c r="E48" s="10"/>
      <c r="F48" s="7">
        <f>VLOOKUP(E48,[1]points!$B$2:$I$8,3)</f>
        <v>0</v>
      </c>
      <c r="G48" s="10"/>
      <c r="H48" s="7">
        <f>VLOOKUP(G48,[1]points!$B$2:$I$8,3)</f>
        <v>0</v>
      </c>
      <c r="I48" s="10"/>
      <c r="J48" s="7">
        <f>VLOOKUP(I48,[1]points!$B$2:$I$8,3)</f>
        <v>0</v>
      </c>
      <c r="K48" s="10"/>
      <c r="L48" s="7">
        <f>VLOOKUP(K48,[1]points!$B$2:$I$8,3)</f>
        <v>0</v>
      </c>
    </row>
    <row r="49" spans="1:12" x14ac:dyDescent="0.2">
      <c r="B49" s="12" t="s">
        <v>10</v>
      </c>
      <c r="C49" s="10"/>
      <c r="D49" s="7">
        <f>VLOOKUP(C49,[1]points!$B$2:$I$8,6)</f>
        <v>0</v>
      </c>
      <c r="E49" s="10"/>
      <c r="F49" s="7">
        <f>VLOOKUP(E49,[1]points!$B$2:$I$8,6)</f>
        <v>0</v>
      </c>
      <c r="G49" s="10"/>
      <c r="H49" s="7">
        <f>VLOOKUP(G49,[1]points!$B$2:$I$8,6)</f>
        <v>0</v>
      </c>
      <c r="I49" s="10"/>
      <c r="J49" s="7">
        <f>VLOOKUP(I49,[1]points!$B$2:$I$8,6)</f>
        <v>0</v>
      </c>
      <c r="K49" s="10"/>
      <c r="L49" s="7">
        <f>VLOOKUP(K49,[1]points!$B$2:$I$8,6)</f>
        <v>0</v>
      </c>
    </row>
    <row r="50" spans="1:12" x14ac:dyDescent="0.2">
      <c r="B50" s="12" t="s">
        <v>8</v>
      </c>
      <c r="C50" s="10"/>
      <c r="D50" s="7">
        <f>VLOOKUP(C50,[1]points!$B$2:$I$8,5)</f>
        <v>0</v>
      </c>
      <c r="E50" s="10"/>
      <c r="F50" s="7">
        <f>VLOOKUP(E50,[1]points!$B$2:$I$8,5)</f>
        <v>0</v>
      </c>
      <c r="G50" s="10"/>
      <c r="H50" s="7">
        <f>VLOOKUP(G50,[1]points!$B$2:$I$8,5)</f>
        <v>0</v>
      </c>
      <c r="I50" s="10"/>
      <c r="J50" s="7">
        <f>VLOOKUP(I50,[1]points!$B$2:$I$8,5)</f>
        <v>0</v>
      </c>
      <c r="K50" s="10"/>
      <c r="L50" s="7">
        <f>VLOOKUP(K50,[1]points!$B$2:$I$8,5)</f>
        <v>0</v>
      </c>
    </row>
    <row r="51" spans="1:12" x14ac:dyDescent="0.2">
      <c r="B51" s="12" t="s">
        <v>9</v>
      </c>
      <c r="C51" s="10"/>
      <c r="D51" s="7">
        <f>VLOOKUP(C51,[1]points!$B$2:$I$8,5)</f>
        <v>0</v>
      </c>
      <c r="E51" s="10"/>
      <c r="F51" s="7">
        <f>VLOOKUP(E51,[1]points!$B$2:$I$8,5)</f>
        <v>0</v>
      </c>
      <c r="G51" s="10"/>
      <c r="H51" s="7">
        <f>VLOOKUP(G51,[1]points!$B$2:$I$8,5)</f>
        <v>0</v>
      </c>
      <c r="I51" s="10"/>
      <c r="J51" s="7">
        <f>VLOOKUP(I51,[1]points!$B$2:$I$8,5)</f>
        <v>0</v>
      </c>
      <c r="K51" s="10"/>
      <c r="L51" s="7">
        <f>VLOOKUP(K51,[1]points!$B$2:$I$8,5)</f>
        <v>0</v>
      </c>
    </row>
    <row r="52" spans="1:12" x14ac:dyDescent="0.2">
      <c r="B52" s="12" t="s">
        <v>11</v>
      </c>
      <c r="C52" s="10"/>
      <c r="D52" s="7">
        <f>VLOOKUP(C52,[1]points!$B$2:$I$8,8)</f>
        <v>0</v>
      </c>
      <c r="E52" s="10"/>
      <c r="F52" s="7">
        <f>VLOOKUP(E52,[1]points!$B$2:$I$8,8)</f>
        <v>0</v>
      </c>
      <c r="G52" s="10"/>
      <c r="H52" s="7">
        <f>VLOOKUP(G52,[1]points!$B$2:$I$8,8)</f>
        <v>0</v>
      </c>
      <c r="I52" s="10"/>
      <c r="J52" s="7">
        <f>VLOOKUP(I52,[1]points!$B$2:$I$8,8)</f>
        <v>0</v>
      </c>
      <c r="K52" s="10"/>
      <c r="L52" s="7">
        <f>VLOOKUP(K52,[1]points!$B$2:$I$8,8)</f>
        <v>0</v>
      </c>
    </row>
    <row r="53" spans="1:12" x14ac:dyDescent="0.2">
      <c r="B53" s="12" t="s">
        <v>12</v>
      </c>
      <c r="C53" s="10"/>
      <c r="D53" s="7">
        <f>VLOOKUP(C53,[1]points!$B$2:$I$8,7)</f>
        <v>0</v>
      </c>
      <c r="E53" s="10"/>
      <c r="F53" s="7">
        <f>VLOOKUP(E53,[1]points!$B$2:$I$8,7)</f>
        <v>0</v>
      </c>
      <c r="G53" s="10"/>
      <c r="H53" s="7">
        <f>VLOOKUP(G53,[1]points!$B$2:$I$8,7)</f>
        <v>0</v>
      </c>
      <c r="I53" s="10"/>
      <c r="J53" s="7">
        <f>VLOOKUP(I53,[1]points!$B$2:$I$8,7)</f>
        <v>0</v>
      </c>
      <c r="K53" s="10"/>
      <c r="L53" s="7">
        <f>VLOOKUP(K53,[1]points!$B$2:$I$8,7)</f>
        <v>0</v>
      </c>
    </row>
    <row r="54" spans="1:12" x14ac:dyDescent="0.2">
      <c r="A54" s="10"/>
      <c r="B54" s="7" t="s">
        <v>13</v>
      </c>
      <c r="C54" s="10"/>
      <c r="D54" s="7">
        <f>VLOOKUP(C54,[1]points!$B$2:$I$8,7)</f>
        <v>0</v>
      </c>
      <c r="E54" s="10"/>
      <c r="F54" s="7">
        <f>VLOOKUP(E54,[1]points!$B$2:$I$8,7)</f>
        <v>0</v>
      </c>
      <c r="G54" s="10"/>
      <c r="H54" s="7">
        <f>VLOOKUP(G54,[1]points!$B$2:$I$8,7)</f>
        <v>0</v>
      </c>
      <c r="I54" s="10"/>
      <c r="J54" s="7">
        <f>VLOOKUP(I54,[1]points!$B$2:$I$8,7)</f>
        <v>0</v>
      </c>
      <c r="K54" s="10"/>
      <c r="L54" s="7">
        <f>VLOOKUP(K54,[1]points!$B$2:$I$8,7)</f>
        <v>0</v>
      </c>
    </row>
    <row r="55" spans="1:12" x14ac:dyDescent="0.2">
      <c r="A55" s="10"/>
      <c r="B55" s="7" t="s">
        <v>13</v>
      </c>
      <c r="C55" s="10"/>
      <c r="D55" s="7">
        <f>VLOOKUP(C55,[1]points!$B$2:$I$8,7)</f>
        <v>0</v>
      </c>
      <c r="E55" s="10"/>
      <c r="F55" s="7">
        <f>VLOOKUP(E55,[1]points!$B$2:$I$8,7)</f>
        <v>0</v>
      </c>
      <c r="G55" s="10"/>
      <c r="H55" s="7">
        <f>VLOOKUP(G55,[1]points!$B$2:$I$8,7)</f>
        <v>0</v>
      </c>
      <c r="I55" s="10"/>
      <c r="J55" s="7">
        <f>VLOOKUP(I55,[1]points!$B$2:$I$8,7)</f>
        <v>0</v>
      </c>
      <c r="K55" s="10"/>
      <c r="L55" s="7">
        <f>VLOOKUP(K55,[1]points!$B$2:$I$8,7)</f>
        <v>0</v>
      </c>
    </row>
    <row r="56" spans="1:12" x14ac:dyDescent="0.2">
      <c r="B56" s="12" t="s">
        <v>14</v>
      </c>
      <c r="C56" s="10"/>
      <c r="D56" s="7">
        <f>VLOOKUP(C56,[1]points!$B$13:$H$18,2)</f>
        <v>0</v>
      </c>
      <c r="E56" s="10"/>
      <c r="F56" s="7">
        <f>VLOOKUP(E56,[1]points!$B$13:$H$18,2)</f>
        <v>0</v>
      </c>
      <c r="G56" s="10"/>
      <c r="H56" s="7">
        <f>VLOOKUP(G56,[1]points!$B$13:$H$18,2)</f>
        <v>0</v>
      </c>
      <c r="I56" s="10"/>
      <c r="J56" s="7">
        <f>VLOOKUP(I56,[1]points!$B$13:$H$18,2)</f>
        <v>0</v>
      </c>
      <c r="K56" s="10"/>
      <c r="L56" s="7">
        <f>VLOOKUP(K56,[1]points!$B$13:$H$18,2)</f>
        <v>0</v>
      </c>
    </row>
    <row r="57" spans="1:12" x14ac:dyDescent="0.2">
      <c r="B57" s="12" t="s">
        <v>15</v>
      </c>
      <c r="C57" s="10"/>
      <c r="D57" s="7">
        <f>VLOOKUP(C57,[1]points!$B$13:$H$18,3)</f>
        <v>0</v>
      </c>
      <c r="E57" s="10"/>
      <c r="F57" s="7">
        <f>VLOOKUP(E57,[1]points!$B$13:$H$18,3)</f>
        <v>0</v>
      </c>
      <c r="G57" s="10"/>
      <c r="H57" s="7">
        <f>VLOOKUP(G57,[1]points!$B$13:$H$18,3)</f>
        <v>0</v>
      </c>
      <c r="I57" s="10"/>
      <c r="J57" s="7">
        <f>VLOOKUP(I57,[1]points!$B$13:$H$18,3)</f>
        <v>0</v>
      </c>
      <c r="K57" s="10"/>
      <c r="L57" s="7">
        <f>VLOOKUP(K57,[1]points!$B$13:$H$18,3)</f>
        <v>0</v>
      </c>
    </row>
    <row r="58" spans="1:12" x14ac:dyDescent="0.2">
      <c r="B58" s="12" t="s">
        <v>16</v>
      </c>
      <c r="C58" s="10"/>
      <c r="D58" s="7">
        <f>VLOOKUP(C58,[1]points!$B$13:$H$18,4)</f>
        <v>0</v>
      </c>
      <c r="E58" s="10"/>
      <c r="F58" s="7">
        <f>VLOOKUP(E58,[1]points!$B$13:$H$18,4)</f>
        <v>0</v>
      </c>
      <c r="G58" s="10"/>
      <c r="H58" s="7">
        <f>VLOOKUP(G58,[1]points!$B$13:$H$18,4)</f>
        <v>0</v>
      </c>
      <c r="I58" s="10"/>
      <c r="J58" s="7">
        <f>VLOOKUP(I58,[1]points!$B$13:$H$18,4)</f>
        <v>0</v>
      </c>
      <c r="K58" s="10"/>
      <c r="L58" s="7">
        <f>VLOOKUP(K58,[1]points!$B$13:$H$18,4)</f>
        <v>0</v>
      </c>
    </row>
    <row r="59" spans="1:12" x14ac:dyDescent="0.2">
      <c r="B59" s="12" t="s">
        <v>17</v>
      </c>
      <c r="C59" s="10"/>
      <c r="D59" s="7">
        <f>VLOOKUP(C59,[1]points!$B$13:$H$18,5)</f>
        <v>0</v>
      </c>
      <c r="E59" s="10"/>
      <c r="F59" s="7">
        <f>VLOOKUP(E59,[1]points!$B$13:$H$18,5)</f>
        <v>0</v>
      </c>
      <c r="G59" s="10"/>
      <c r="H59" s="7">
        <f>VLOOKUP(G59,[1]points!$B$13:$H$18,5)</f>
        <v>0</v>
      </c>
      <c r="I59" s="10"/>
      <c r="J59" s="7">
        <f>VLOOKUP(I59,[1]points!$B$13:$H$18,5)</f>
        <v>0</v>
      </c>
      <c r="K59" s="10"/>
      <c r="L59" s="7">
        <f>VLOOKUP(K59,[1]points!$B$13:$H$18,5)</f>
        <v>0</v>
      </c>
    </row>
    <row r="60" spans="1:12" x14ac:dyDescent="0.2">
      <c r="A60" s="10"/>
      <c r="B60" s="7" t="s">
        <v>59</v>
      </c>
      <c r="C60" s="10"/>
      <c r="D60" s="7">
        <f>VLOOKUP(C60,points!$B$13:$H$18,6)</f>
        <v>0</v>
      </c>
      <c r="E60" s="10"/>
      <c r="F60" s="7">
        <f>VLOOKUP(E60,points!$B$13:$H$18,6)</f>
        <v>0</v>
      </c>
      <c r="G60" s="10"/>
      <c r="H60" s="7">
        <f>VLOOKUP(G60,points!$B$13:$H$18,6)</f>
        <v>0</v>
      </c>
      <c r="I60" s="10"/>
      <c r="J60" s="7">
        <f>VLOOKUP(I60,points!$B$13:$H$18,6)</f>
        <v>0</v>
      </c>
      <c r="K60" s="10"/>
      <c r="L60" s="7">
        <f>VLOOKUP(K60,points!$B$13:$H$18,6)</f>
        <v>0</v>
      </c>
    </row>
    <row r="61" spans="1:12" x14ac:dyDescent="0.2">
      <c r="A61" s="10"/>
      <c r="B61" s="7" t="s">
        <v>60</v>
      </c>
      <c r="C61" s="10"/>
      <c r="D61" s="7">
        <f>VLOOKUP(C61,points!$B$13:$H$18,7)</f>
        <v>0</v>
      </c>
      <c r="E61" s="10"/>
      <c r="F61" s="7">
        <f>VLOOKUP(E61,points!$B$13:$H$18,7)</f>
        <v>0</v>
      </c>
      <c r="G61" s="10"/>
      <c r="H61" s="7">
        <f>VLOOKUP(G61,points!$B$13:$H$18,7)</f>
        <v>0</v>
      </c>
      <c r="I61" s="10"/>
      <c r="J61" s="7">
        <f>VLOOKUP(I61,points!$B$13:$H$18,7)</f>
        <v>0</v>
      </c>
      <c r="K61" s="10"/>
      <c r="L61" s="7">
        <f>VLOOKUP(K61,points!$B$13:$H$18,7)</f>
        <v>0</v>
      </c>
    </row>
    <row r="63" spans="1:12" x14ac:dyDescent="0.2">
      <c r="B63" s="8" t="s">
        <v>56</v>
      </c>
      <c r="D63" s="2">
        <f>SUM(D41:D61)</f>
        <v>0</v>
      </c>
      <c r="F63" s="2">
        <f>SUM(F41:F61)</f>
        <v>0</v>
      </c>
      <c r="H63" s="2">
        <f>SUM(H41:H61)</f>
        <v>0</v>
      </c>
      <c r="J63" s="2">
        <f>SUM(J41:J61)</f>
        <v>0</v>
      </c>
      <c r="L63" s="2">
        <f>SUM(L41:L61)</f>
        <v>0</v>
      </c>
    </row>
    <row r="64" spans="1:12" x14ac:dyDescent="0.2">
      <c r="J64" s="2" t="s">
        <v>72</v>
      </c>
      <c r="L64" s="2">
        <f>SUM(L63,D63,F63,H63,J63)</f>
        <v>0</v>
      </c>
    </row>
  </sheetData>
  <sheetProtection algorithmName="SHA-512" hashValue="d5NwG5HDSzCpZwM+SwO16KS/6+LV+FhtP1aa7lbNZqrEiaZOAP1Fx8AkcNDtUrKrSNhMNhHpf/8ivDkcJeL79Q==" saltValue="pvW0la+fQmBDdvaln+loJQ==" spinCount="100000" sheet="1"/>
  <mergeCells count="32">
    <mergeCell ref="E37:G37"/>
    <mergeCell ref="E16:F16"/>
    <mergeCell ref="G15:H15"/>
    <mergeCell ref="E33:G33"/>
    <mergeCell ref="K40:L40"/>
    <mergeCell ref="C40:D40"/>
    <mergeCell ref="B14:C14"/>
    <mergeCell ref="B15:C15"/>
    <mergeCell ref="E35:G35"/>
    <mergeCell ref="G16:H16"/>
    <mergeCell ref="B16:C16"/>
    <mergeCell ref="E34:G34"/>
    <mergeCell ref="G14:H14"/>
    <mergeCell ref="E36:G36"/>
    <mergeCell ref="I40:J40"/>
    <mergeCell ref="E40:F40"/>
    <mergeCell ref="G40:H40"/>
    <mergeCell ref="B32:C32"/>
    <mergeCell ref="E14:F14"/>
    <mergeCell ref="E15:F15"/>
    <mergeCell ref="B4:K4"/>
    <mergeCell ref="B6:K6"/>
    <mergeCell ref="B11:C11"/>
    <mergeCell ref="E13:F13"/>
    <mergeCell ref="I8:K8"/>
    <mergeCell ref="B13:C13"/>
    <mergeCell ref="B12:C12"/>
    <mergeCell ref="E12:F12"/>
    <mergeCell ref="E32:H32"/>
    <mergeCell ref="E11:F11"/>
    <mergeCell ref="G12:H12"/>
    <mergeCell ref="G13:H13"/>
  </mergeCells>
  <phoneticPr fontId="3" type="noConversion"/>
  <pageMargins left="0.7" right="0.7" top="0.75" bottom="0.75" header="0.3" footer="0.3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D13" sqref="D13"/>
    </sheetView>
  </sheetViews>
  <sheetFormatPr baseColWidth="10" defaultColWidth="8.83203125" defaultRowHeight="15" x14ac:dyDescent="0.2"/>
  <cols>
    <col min="1" max="1" width="22.1640625" bestFit="1" customWidth="1"/>
    <col min="2" max="2" width="2" bestFit="1" customWidth="1"/>
    <col min="3" max="3" width="12.33203125" style="1" bestFit="1" customWidth="1"/>
    <col min="4" max="4" width="16.5" style="1" bestFit="1" customWidth="1"/>
    <col min="5" max="5" width="7.5" style="1" bestFit="1" customWidth="1"/>
    <col min="6" max="6" width="20.5" style="1" bestFit="1" customWidth="1"/>
    <col min="7" max="7" width="8.33203125" style="1" bestFit="1" customWidth="1"/>
    <col min="8" max="8" width="14.83203125" style="1" bestFit="1" customWidth="1"/>
    <col min="9" max="9" width="5.6640625" style="1" bestFit="1" customWidth="1"/>
  </cols>
  <sheetData>
    <row r="1" spans="1:9" x14ac:dyDescent="0.2">
      <c r="C1" s="1" t="s">
        <v>29</v>
      </c>
      <c r="D1" s="1" t="s">
        <v>30</v>
      </c>
      <c r="E1" s="1" t="s">
        <v>31</v>
      </c>
      <c r="F1" s="1" t="s">
        <v>32</v>
      </c>
      <c r="G1" s="1" t="s">
        <v>33</v>
      </c>
      <c r="H1" s="1" t="s">
        <v>34</v>
      </c>
      <c r="I1" s="1" t="s">
        <v>35</v>
      </c>
    </row>
    <row r="2" spans="1:9" x14ac:dyDescent="0.2">
      <c r="B2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</row>
    <row r="3" spans="1:9" x14ac:dyDescent="0.2">
      <c r="A3" t="s">
        <v>23</v>
      </c>
      <c r="B3">
        <v>1</v>
      </c>
      <c r="C3" s="1">
        <v>100</v>
      </c>
      <c r="D3" s="1">
        <v>150</v>
      </c>
      <c r="E3" s="1">
        <v>175</v>
      </c>
      <c r="F3" s="1">
        <v>200</v>
      </c>
      <c r="G3" s="1">
        <v>250</v>
      </c>
      <c r="H3" s="1">
        <v>500</v>
      </c>
      <c r="I3" s="1">
        <v>1000</v>
      </c>
    </row>
    <row r="4" spans="1:9" x14ac:dyDescent="0.2">
      <c r="A4" t="s">
        <v>24</v>
      </c>
      <c r="B4">
        <v>2</v>
      </c>
      <c r="C4" s="1">
        <v>75</v>
      </c>
      <c r="D4" s="1">
        <v>125</v>
      </c>
      <c r="E4" s="1">
        <v>150</v>
      </c>
      <c r="F4" s="1">
        <v>175</v>
      </c>
      <c r="G4" s="1">
        <v>200</v>
      </c>
      <c r="H4" s="1">
        <v>400</v>
      </c>
      <c r="I4" s="1">
        <v>800</v>
      </c>
    </row>
    <row r="5" spans="1:9" x14ac:dyDescent="0.2">
      <c r="A5" t="s">
        <v>25</v>
      </c>
      <c r="B5">
        <v>3</v>
      </c>
      <c r="C5" s="1">
        <v>0</v>
      </c>
      <c r="D5" s="1">
        <v>0</v>
      </c>
      <c r="E5" s="1">
        <v>0</v>
      </c>
      <c r="F5" s="1">
        <v>125</v>
      </c>
      <c r="G5" s="1">
        <v>150</v>
      </c>
      <c r="H5" s="1">
        <v>300</v>
      </c>
      <c r="I5" s="1">
        <v>600</v>
      </c>
    </row>
    <row r="6" spans="1:9" x14ac:dyDescent="0.2">
      <c r="A6" t="s">
        <v>26</v>
      </c>
      <c r="B6">
        <v>4</v>
      </c>
      <c r="C6" s="1">
        <v>0</v>
      </c>
      <c r="D6" s="1">
        <v>0</v>
      </c>
      <c r="E6" s="1">
        <v>0</v>
      </c>
      <c r="F6" s="1">
        <v>100</v>
      </c>
      <c r="G6" s="1">
        <v>125</v>
      </c>
      <c r="H6" s="1">
        <v>250</v>
      </c>
      <c r="I6" s="1">
        <v>550</v>
      </c>
    </row>
    <row r="7" spans="1:9" x14ac:dyDescent="0.2">
      <c r="A7" t="s">
        <v>27</v>
      </c>
      <c r="B7">
        <v>5</v>
      </c>
      <c r="C7" s="1">
        <v>25</v>
      </c>
      <c r="D7" s="1">
        <v>50</v>
      </c>
      <c r="E7" s="1">
        <v>75</v>
      </c>
      <c r="F7" s="1">
        <v>75</v>
      </c>
      <c r="G7" s="1">
        <v>100</v>
      </c>
      <c r="H7" s="1">
        <v>200</v>
      </c>
      <c r="I7" s="1">
        <v>400</v>
      </c>
    </row>
    <row r="8" spans="1:9" x14ac:dyDescent="0.2">
      <c r="A8" t="s">
        <v>28</v>
      </c>
      <c r="B8">
        <v>6</v>
      </c>
      <c r="C8" s="1">
        <v>0</v>
      </c>
      <c r="D8" s="1">
        <v>0</v>
      </c>
      <c r="E8" s="1">
        <v>0</v>
      </c>
      <c r="F8" s="1">
        <v>0</v>
      </c>
      <c r="G8" s="1">
        <v>50</v>
      </c>
      <c r="H8" s="1">
        <v>100</v>
      </c>
      <c r="I8" s="1">
        <v>200</v>
      </c>
    </row>
    <row r="12" spans="1:9" x14ac:dyDescent="0.2">
      <c r="A12" t="s">
        <v>50</v>
      </c>
      <c r="C12" s="1" t="s">
        <v>52</v>
      </c>
      <c r="D12" s="1" t="s">
        <v>33</v>
      </c>
      <c r="E12" s="1" t="s">
        <v>53</v>
      </c>
      <c r="F12" s="1" t="s">
        <v>35</v>
      </c>
      <c r="G12" s="1" t="s">
        <v>54</v>
      </c>
      <c r="H12" s="1" t="s">
        <v>55</v>
      </c>
    </row>
    <row r="13" spans="1:9" x14ac:dyDescent="0.2">
      <c r="B13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9" x14ac:dyDescent="0.2">
      <c r="A14" t="s">
        <v>46</v>
      </c>
      <c r="B14">
        <v>1</v>
      </c>
      <c r="C14" s="1">
        <v>100</v>
      </c>
      <c r="D14" s="1">
        <v>150</v>
      </c>
      <c r="E14" s="1">
        <v>250</v>
      </c>
      <c r="F14" s="1">
        <v>500</v>
      </c>
      <c r="G14" s="1">
        <v>100</v>
      </c>
      <c r="H14" s="1">
        <v>100</v>
      </c>
    </row>
    <row r="15" spans="1:9" x14ac:dyDescent="0.2">
      <c r="A15" t="s">
        <v>28</v>
      </c>
      <c r="B15">
        <v>2</v>
      </c>
      <c r="C15" s="1">
        <v>80</v>
      </c>
      <c r="D15" s="1">
        <v>120</v>
      </c>
      <c r="E15" s="1">
        <v>225</v>
      </c>
      <c r="F15" s="1">
        <v>450</v>
      </c>
      <c r="G15" s="1">
        <v>80</v>
      </c>
      <c r="H15" s="1">
        <v>80</v>
      </c>
    </row>
    <row r="16" spans="1:9" x14ac:dyDescent="0.2">
      <c r="A16" t="s">
        <v>47</v>
      </c>
      <c r="B16">
        <v>3</v>
      </c>
      <c r="C16" s="1">
        <v>60</v>
      </c>
      <c r="D16" s="1">
        <v>90</v>
      </c>
      <c r="E16" s="1">
        <v>200</v>
      </c>
      <c r="F16" s="1">
        <v>400</v>
      </c>
      <c r="G16" s="1">
        <v>60</v>
      </c>
      <c r="H16" s="1">
        <v>60</v>
      </c>
    </row>
    <row r="17" spans="1:8" x14ac:dyDescent="0.2">
      <c r="A17" t="s">
        <v>48</v>
      </c>
      <c r="B17">
        <v>4</v>
      </c>
      <c r="C17" s="1">
        <v>40</v>
      </c>
      <c r="D17" s="1">
        <v>60</v>
      </c>
      <c r="E17" s="1">
        <v>175</v>
      </c>
      <c r="F17" s="1">
        <v>350</v>
      </c>
      <c r="G17" s="1">
        <v>40</v>
      </c>
      <c r="H17" s="1">
        <v>40</v>
      </c>
    </row>
    <row r="18" spans="1:8" x14ac:dyDescent="0.2">
      <c r="A18" t="s">
        <v>49</v>
      </c>
      <c r="B18">
        <v>5</v>
      </c>
      <c r="C18" s="1">
        <v>20</v>
      </c>
      <c r="D18" s="1">
        <v>30</v>
      </c>
      <c r="E18" s="1">
        <v>150</v>
      </c>
      <c r="F18" s="1">
        <v>300</v>
      </c>
      <c r="G18" s="1">
        <v>20</v>
      </c>
      <c r="H18" s="1">
        <v>20</v>
      </c>
    </row>
  </sheetData>
  <sheetProtection password="C53C" sheet="1"/>
  <phoneticPr fontId="3" type="noConversion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Jr award app</vt:lpstr>
      <vt:lpstr>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</dc:creator>
  <cp:lastModifiedBy>Jacy Bapst</cp:lastModifiedBy>
  <cp:lastPrinted>2009-12-02T04:05:32Z</cp:lastPrinted>
  <dcterms:created xsi:type="dcterms:W3CDTF">2009-11-26T22:54:14Z</dcterms:created>
  <dcterms:modified xsi:type="dcterms:W3CDTF">2023-10-15T19:47:46Z</dcterms:modified>
</cp:coreProperties>
</file>